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1_Work\3_KB writing\1_TO DO\KBA_Product\"/>
    </mc:Choice>
  </mc:AlternateContent>
  <bookViews>
    <workbookView xWindow="0" yWindow="0" windowWidth="28800" windowHeight="11832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1" l="1"/>
  <c r="F25" i="1" l="1"/>
  <c r="F24" i="1"/>
  <c r="F23" i="1"/>
  <c r="F22" i="1"/>
  <c r="F21" i="1"/>
  <c r="F20" i="1"/>
  <c r="F15" i="1"/>
  <c r="F13" i="1"/>
  <c r="F12" i="1"/>
  <c r="F11" i="1"/>
  <c r="F10" i="1"/>
  <c r="E10" i="1"/>
  <c r="E23" i="1"/>
  <c r="E22" i="1"/>
  <c r="C23" i="1"/>
  <c r="C22" i="1"/>
  <c r="E13" i="1"/>
  <c r="E12" i="1"/>
  <c r="C13" i="1"/>
  <c r="C12" i="1"/>
  <c r="E25" i="1" l="1"/>
  <c r="E24" i="1"/>
  <c r="E21" i="1"/>
  <c r="E20" i="1"/>
  <c r="E15" i="1"/>
  <c r="E11" i="1"/>
  <c r="C25" i="1"/>
  <c r="C24" i="1"/>
  <c r="C21" i="1"/>
  <c r="C20" i="1"/>
  <c r="C15" i="1"/>
  <c r="C14" i="1"/>
  <c r="E14" i="1" s="1"/>
  <c r="F14" i="1" s="1"/>
  <c r="C11" i="1"/>
  <c r="C10" i="1"/>
</calcChain>
</file>

<file path=xl/sharedStrings.xml><?xml version="1.0" encoding="utf-8"?>
<sst xmlns="http://schemas.openxmlformats.org/spreadsheetml/2006/main" count="39" uniqueCount="25">
  <si>
    <t>Fill Time</t>
  </si>
  <si>
    <t>PSI</t>
  </si>
  <si>
    <t>80 psi with restrictor</t>
  </si>
  <si>
    <t>80 psi without restrictor</t>
  </si>
  <si>
    <t>20 psi with restrictor</t>
  </si>
  <si>
    <t>20 psi without restrictor</t>
  </si>
  <si>
    <t>seconds</t>
  </si>
  <si>
    <t>min</t>
  </si>
  <si>
    <t>Flow Rate (gpm)</t>
  </si>
  <si>
    <t>Calculated by 1.6/min</t>
  </si>
  <si>
    <t>Calculated by 1.28/min</t>
  </si>
  <si>
    <t>50 psi with restrictor</t>
  </si>
  <si>
    <t>50 psi without restrictor</t>
  </si>
  <si>
    <t>Actual Measured Consumption In Lab</t>
  </si>
  <si>
    <t>Lab Measured</t>
  </si>
  <si>
    <t>% diff calculation &amp; lab measured</t>
  </si>
  <si>
    <t>Estimate flowrate (gpm)</t>
  </si>
  <si>
    <t>Time to fill the tank (sec):</t>
  </si>
  <si>
    <t>Tank size (1.28 or1.6 gal):</t>
  </si>
  <si>
    <t>Estimate flow rate calcualtion using video clip (gpm):</t>
  </si>
  <si>
    <t>For 1.6 GPF Toilets</t>
  </si>
  <si>
    <t>For 1.28 GPF Toilets</t>
  </si>
  <si>
    <t>&lt;-- enter the total recorded time use for refill your toilet tank after flush, i.e. If it takes 33 sec., enter 33</t>
  </si>
  <si>
    <t>&lt;-- enter your toilet tank flush size, i.e. If you troilet is a 1.28 gpf toilet, enter 1.28</t>
  </si>
  <si>
    <t>&lt;-- result will be automatically calculated, i.e. the above example will gives an estimate flow rate of 2.33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</si>
</sst>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9C65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2"/>
      <color rgb="FF9C65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EB9C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3" fillId="3" borderId="0" applyNumberFormat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164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left"/>
    </xf>
    <xf numFmtId="2" fontId="0" fillId="0" borderId="1" xfId="0" applyNumberFormat="1" applyBorder="1" applyAlignment="1">
      <alignment horizontal="center"/>
    </xf>
    <xf numFmtId="9" fontId="1" fillId="0" borderId="1" xfId="1" applyFont="1" applyBorder="1" applyAlignment="1">
      <alignment horizontal="center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2" fontId="5" fillId="3" borderId="1" xfId="2" applyNumberFormat="1" applyFont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 wrapText="1"/>
    </xf>
    <xf numFmtId="0" fontId="0" fillId="2" borderId="5" xfId="0" applyFill="1" applyBorder="1" applyAlignment="1">
      <alignment horizontal="center" wrapText="1"/>
    </xf>
    <xf numFmtId="0" fontId="0" fillId="2" borderId="6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</cellXfs>
  <cellStyles count="3">
    <cellStyle name="Neutral" xfId="2" builtinId="28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zoomScaleNormal="100" workbookViewId="0">
      <selection activeCell="D6" sqref="D6"/>
    </sheetView>
  </sheetViews>
  <sheetFormatPr defaultRowHeight="14.4" x14ac:dyDescent="0.3"/>
  <cols>
    <col min="1" max="1" width="22.33203125" style="1" bestFit="1" customWidth="1"/>
    <col min="2" max="8" width="13.33203125" style="1" customWidth="1"/>
  </cols>
  <sheetData>
    <row r="1" spans="1:8" x14ac:dyDescent="0.3">
      <c r="A1" s="12" t="s">
        <v>19</v>
      </c>
    </row>
    <row r="2" spans="1:8" x14ac:dyDescent="0.3">
      <c r="A2" s="12"/>
    </row>
    <row r="3" spans="1:8" x14ac:dyDescent="0.3">
      <c r="A3" s="11" t="s">
        <v>17</v>
      </c>
      <c r="B3" s="21"/>
      <c r="C3" s="13" t="s">
        <v>22</v>
      </c>
    </row>
    <row r="4" spans="1:8" x14ac:dyDescent="0.3">
      <c r="A4" s="11" t="s">
        <v>18</v>
      </c>
      <c r="B4" s="21"/>
      <c r="C4" s="14" t="s">
        <v>23</v>
      </c>
    </row>
    <row r="5" spans="1:8" ht="15.6" x14ac:dyDescent="0.3">
      <c r="A5" s="11" t="s">
        <v>16</v>
      </c>
      <c r="B5" s="15" t="e">
        <f>SUM(B4/((B3/60)))</f>
        <v>#DIV/0!</v>
      </c>
      <c r="C5" s="14" t="s">
        <v>24</v>
      </c>
    </row>
    <row r="8" spans="1:8" x14ac:dyDescent="0.3">
      <c r="A8" s="3" t="s">
        <v>20</v>
      </c>
      <c r="B8" s="16" t="s">
        <v>0</v>
      </c>
      <c r="C8" s="17"/>
      <c r="D8" s="16" t="s">
        <v>8</v>
      </c>
      <c r="E8" s="20"/>
      <c r="F8" s="17"/>
      <c r="G8" s="3" t="s">
        <v>1</v>
      </c>
      <c r="H8" s="18" t="s">
        <v>13</v>
      </c>
    </row>
    <row r="9" spans="1:8" ht="44.55" customHeight="1" x14ac:dyDescent="0.3">
      <c r="A9" s="3"/>
      <c r="B9" s="3" t="s">
        <v>6</v>
      </c>
      <c r="C9" s="4" t="s">
        <v>7</v>
      </c>
      <c r="D9" s="3" t="s">
        <v>14</v>
      </c>
      <c r="E9" s="5" t="s">
        <v>9</v>
      </c>
      <c r="F9" s="5" t="s">
        <v>15</v>
      </c>
      <c r="G9" s="3"/>
      <c r="H9" s="19"/>
    </row>
    <row r="10" spans="1:8" x14ac:dyDescent="0.3">
      <c r="A10" s="2" t="s">
        <v>2</v>
      </c>
      <c r="B10" s="2">
        <v>28</v>
      </c>
      <c r="C10" s="6">
        <f>SUM(B10/60)</f>
        <v>0.46666666666666667</v>
      </c>
      <c r="D10" s="2">
        <v>3.62</v>
      </c>
      <c r="E10" s="7">
        <f>SUM(1.6/C10)</f>
        <v>3.4285714285714288</v>
      </c>
      <c r="F10" s="10">
        <f>SUM((D10-E10)/D10)</f>
        <v>5.2880820836621899E-2</v>
      </c>
      <c r="G10" s="2">
        <v>75</v>
      </c>
      <c r="H10" s="2">
        <v>1.51</v>
      </c>
    </row>
    <row r="11" spans="1:8" x14ac:dyDescent="0.3">
      <c r="A11" s="2" t="s">
        <v>3</v>
      </c>
      <c r="B11" s="2">
        <v>32</v>
      </c>
      <c r="C11" s="6">
        <f t="shared" ref="C11:C15" si="0">SUM(B11/60)</f>
        <v>0.53333333333333333</v>
      </c>
      <c r="D11" s="2">
        <v>3.86</v>
      </c>
      <c r="E11" s="7">
        <f t="shared" ref="E11:E15" si="1">SUM(1.6/C11)</f>
        <v>3</v>
      </c>
      <c r="F11" s="10">
        <f t="shared" ref="F11:F15" si="2">SUM((D11-E11)/D11)</f>
        <v>0.22279792746113988</v>
      </c>
      <c r="G11" s="2">
        <v>75</v>
      </c>
      <c r="H11" s="2">
        <v>1.65</v>
      </c>
    </row>
    <row r="12" spans="1:8" x14ac:dyDescent="0.3">
      <c r="A12" s="8" t="s">
        <v>11</v>
      </c>
      <c r="B12" s="2">
        <v>42</v>
      </c>
      <c r="C12" s="6">
        <f t="shared" si="0"/>
        <v>0.7</v>
      </c>
      <c r="D12" s="2">
        <v>2.69</v>
      </c>
      <c r="E12" s="7">
        <f t="shared" si="1"/>
        <v>2.285714285714286</v>
      </c>
      <c r="F12" s="10">
        <f t="shared" si="2"/>
        <v>0.15029208709506095</v>
      </c>
      <c r="G12" s="2">
        <v>40</v>
      </c>
      <c r="H12" s="9">
        <v>1.52</v>
      </c>
    </row>
    <row r="13" spans="1:8" x14ac:dyDescent="0.3">
      <c r="A13" s="8" t="s">
        <v>12</v>
      </c>
      <c r="B13" s="2">
        <v>44</v>
      </c>
      <c r="C13" s="6">
        <f t="shared" si="0"/>
        <v>0.73333333333333328</v>
      </c>
      <c r="D13" s="2">
        <v>2.72</v>
      </c>
      <c r="E13" s="7">
        <f t="shared" si="1"/>
        <v>2.1818181818181821</v>
      </c>
      <c r="F13" s="10">
        <f t="shared" si="2"/>
        <v>0.19786096256684488</v>
      </c>
      <c r="G13" s="2">
        <v>40</v>
      </c>
      <c r="H13" s="9">
        <v>1.58</v>
      </c>
    </row>
    <row r="14" spans="1:8" x14ac:dyDescent="0.3">
      <c r="A14" s="2" t="s">
        <v>4</v>
      </c>
      <c r="B14" s="2">
        <v>54</v>
      </c>
      <c r="C14" s="6">
        <f t="shared" si="0"/>
        <v>0.9</v>
      </c>
      <c r="D14" s="2">
        <v>1.76</v>
      </c>
      <c r="E14" s="7">
        <f t="shared" si="1"/>
        <v>1.7777777777777779</v>
      </c>
      <c r="F14" s="10">
        <f t="shared" si="2"/>
        <v>-1.0101010101010166E-2</v>
      </c>
      <c r="G14" s="2">
        <v>18</v>
      </c>
      <c r="H14" s="9">
        <v>1.4</v>
      </c>
    </row>
    <row r="15" spans="1:8" x14ac:dyDescent="0.3">
      <c r="A15" s="2" t="s">
        <v>5</v>
      </c>
      <c r="B15" s="2">
        <v>58</v>
      </c>
      <c r="C15" s="6">
        <f t="shared" si="0"/>
        <v>0.96666666666666667</v>
      </c>
      <c r="D15" s="2">
        <v>1.75</v>
      </c>
      <c r="E15" s="7">
        <f t="shared" si="1"/>
        <v>1.6551724137931034</v>
      </c>
      <c r="F15" s="10">
        <f t="shared" si="2"/>
        <v>5.4187192118226611E-2</v>
      </c>
      <c r="G15" s="2">
        <v>18</v>
      </c>
      <c r="H15" s="2">
        <v>1.57</v>
      </c>
    </row>
    <row r="18" spans="1:8" x14ac:dyDescent="0.3">
      <c r="A18" s="3" t="s">
        <v>21</v>
      </c>
      <c r="B18" s="16" t="s">
        <v>0</v>
      </c>
      <c r="C18" s="17"/>
      <c r="D18" s="16" t="s">
        <v>8</v>
      </c>
      <c r="E18" s="20"/>
      <c r="F18" s="17"/>
      <c r="G18" s="3" t="s">
        <v>1</v>
      </c>
      <c r="H18" s="18" t="s">
        <v>13</v>
      </c>
    </row>
    <row r="19" spans="1:8" ht="43.35" customHeight="1" x14ac:dyDescent="0.3">
      <c r="A19" s="3"/>
      <c r="B19" s="3" t="s">
        <v>6</v>
      </c>
      <c r="C19" s="4" t="s">
        <v>7</v>
      </c>
      <c r="D19" s="3" t="s">
        <v>14</v>
      </c>
      <c r="E19" s="5" t="s">
        <v>10</v>
      </c>
      <c r="F19" s="5" t="s">
        <v>15</v>
      </c>
      <c r="G19" s="3"/>
      <c r="H19" s="19"/>
    </row>
    <row r="20" spans="1:8" x14ac:dyDescent="0.3">
      <c r="A20" s="2" t="s">
        <v>2</v>
      </c>
      <c r="B20" s="2">
        <v>33</v>
      </c>
      <c r="C20" s="6">
        <f t="shared" ref="C20:C25" si="3">SUM(B20/60)</f>
        <v>0.55000000000000004</v>
      </c>
      <c r="D20" s="2">
        <v>2.75</v>
      </c>
      <c r="E20" s="7">
        <f>SUM(1.28/C20)</f>
        <v>2.3272727272727272</v>
      </c>
      <c r="F20" s="10">
        <f t="shared" ref="F20:F25" si="4">SUM((D20-E20)/D20)</f>
        <v>0.15371900826446286</v>
      </c>
      <c r="G20" s="2">
        <v>74</v>
      </c>
      <c r="H20" s="2">
        <v>1.31</v>
      </c>
    </row>
    <row r="21" spans="1:8" x14ac:dyDescent="0.3">
      <c r="A21" s="2" t="s">
        <v>3</v>
      </c>
      <c r="B21" s="2">
        <v>34</v>
      </c>
      <c r="C21" s="6">
        <f t="shared" si="3"/>
        <v>0.56666666666666665</v>
      </c>
      <c r="D21" s="2">
        <v>2.85</v>
      </c>
      <c r="E21" s="7">
        <f t="shared" ref="E21:E25" si="5">SUM(1.28/C21)</f>
        <v>2.2588235294117647</v>
      </c>
      <c r="F21" s="10">
        <f t="shared" si="4"/>
        <v>0.20743034055727558</v>
      </c>
      <c r="G21" s="2">
        <v>74</v>
      </c>
      <c r="H21" s="2">
        <v>1.31</v>
      </c>
    </row>
    <row r="22" spans="1:8" x14ac:dyDescent="0.3">
      <c r="A22" s="8" t="s">
        <v>11</v>
      </c>
      <c r="B22" s="2">
        <v>40</v>
      </c>
      <c r="C22" s="6">
        <f t="shared" si="3"/>
        <v>0.66666666666666663</v>
      </c>
      <c r="D22" s="2">
        <v>2.0699999999999998</v>
      </c>
      <c r="E22" s="7">
        <f t="shared" si="5"/>
        <v>1.9200000000000002</v>
      </c>
      <c r="F22" s="10">
        <f t="shared" si="4"/>
        <v>7.2463768115941879E-2</v>
      </c>
      <c r="G22" s="2">
        <v>40</v>
      </c>
      <c r="H22" s="9">
        <v>1.28</v>
      </c>
    </row>
    <row r="23" spans="1:8" x14ac:dyDescent="0.3">
      <c r="A23" s="8" t="s">
        <v>12</v>
      </c>
      <c r="B23" s="2">
        <v>43</v>
      </c>
      <c r="C23" s="6">
        <f t="shared" si="3"/>
        <v>0.71666666666666667</v>
      </c>
      <c r="D23" s="9">
        <v>2.1</v>
      </c>
      <c r="E23" s="7">
        <f t="shared" si="5"/>
        <v>1.786046511627907</v>
      </c>
      <c r="F23" s="10">
        <f t="shared" si="4"/>
        <v>0.14950166112956814</v>
      </c>
      <c r="G23" s="2">
        <v>40</v>
      </c>
      <c r="H23" s="9">
        <v>1.3</v>
      </c>
    </row>
    <row r="24" spans="1:8" x14ac:dyDescent="0.3">
      <c r="A24" s="2" t="s">
        <v>4</v>
      </c>
      <c r="B24" s="2">
        <v>62</v>
      </c>
      <c r="C24" s="6">
        <f t="shared" si="3"/>
        <v>1.0333333333333334</v>
      </c>
      <c r="D24" s="2">
        <v>1.32</v>
      </c>
      <c r="E24" s="7">
        <f t="shared" si="5"/>
        <v>1.2387096774193547</v>
      </c>
      <c r="F24" s="10">
        <f t="shared" si="4"/>
        <v>6.1583577712610145E-2</v>
      </c>
      <c r="G24" s="2">
        <v>19</v>
      </c>
      <c r="H24" s="2">
        <v>1.28</v>
      </c>
    </row>
    <row r="25" spans="1:8" x14ac:dyDescent="0.3">
      <c r="A25" s="2" t="s">
        <v>5</v>
      </c>
      <c r="B25" s="2">
        <v>62</v>
      </c>
      <c r="C25" s="6">
        <f t="shared" si="3"/>
        <v>1.0333333333333334</v>
      </c>
      <c r="D25" s="2">
        <v>1.32</v>
      </c>
      <c r="E25" s="7">
        <f t="shared" si="5"/>
        <v>1.2387096774193547</v>
      </c>
      <c r="F25" s="10">
        <f t="shared" si="4"/>
        <v>6.1583577712610145E-2</v>
      </c>
      <c r="G25" s="2">
        <v>19</v>
      </c>
      <c r="H25" s="9">
        <v>1.3</v>
      </c>
    </row>
  </sheetData>
  <sheetProtection algorithmName="SHA-512" hashValue="OjRee2lid9WIKjbpaXhrIA7h2KtrNuKpMplxCUUH/8qDjbaWme0x1qr3PTpYfdDRGJbKvfQKzrpg1iYMMYyDiA==" saltValue="aHpFMOjYIq3ZdnOOwGWZZA==" spinCount="100000" sheet="1" objects="1" scenarios="1"/>
  <mergeCells count="6">
    <mergeCell ref="B8:C8"/>
    <mergeCell ref="B18:C18"/>
    <mergeCell ref="H8:H9"/>
    <mergeCell ref="H18:H19"/>
    <mergeCell ref="D8:F8"/>
    <mergeCell ref="D18:F18"/>
  </mergeCells>
  <pageMargins left="0.7" right="0.7" top="0.75" bottom="0.75" header="0.3" footer="0.3"/>
  <pageSetup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M'liss Rossi</dc:creator>
  <cp:lastModifiedBy>guca-pauline</cp:lastModifiedBy>
  <cp:lastPrinted>2021-02-12T20:34:11Z</cp:lastPrinted>
  <dcterms:created xsi:type="dcterms:W3CDTF">2021-02-12T20:04:55Z</dcterms:created>
  <dcterms:modified xsi:type="dcterms:W3CDTF">2021-02-28T08:45:22Z</dcterms:modified>
</cp:coreProperties>
</file>